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1857b91521ffff0/Documents/Finance/Auditors/2025-2026/"/>
    </mc:Choice>
  </mc:AlternateContent>
  <xr:revisionPtr revIDLastSave="1" documentId="8_{CB79E9AE-9220-443E-8587-C1AA51A44281}" xr6:coauthVersionLast="47" xr6:coauthVersionMax="47" xr10:uidLastSave="{C69857C1-F77D-4A48-8C36-285AAE467181}"/>
  <bookViews>
    <workbookView xWindow="1170" yWindow="1170" windowWidth="27000" windowHeight="13875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H28" i="1"/>
  <c r="L28" i="1" s="1"/>
  <c r="H26" i="1"/>
  <c r="L26" i="1" s="1"/>
  <c r="N26" i="1" s="1"/>
  <c r="H24" i="1"/>
  <c r="K24" i="1" s="1"/>
  <c r="H20" i="1"/>
  <c r="K20" i="1" s="1"/>
  <c r="H18" i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/>
  <c r="G14" i="1"/>
  <c r="M14" i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D22" i="1"/>
  <c r="K18" i="1"/>
  <c r="L18" i="1"/>
  <c r="N18" i="1" s="1"/>
  <c r="K14" i="1" l="1"/>
  <c r="I22" i="1"/>
  <c r="K28" i="1"/>
  <c r="K26" i="1"/>
  <c r="L24" i="1"/>
  <c r="N24" i="1" s="1"/>
  <c r="K16" i="1"/>
  <c r="J22" i="1"/>
  <c r="G22" i="1"/>
  <c r="M22" i="1" s="1"/>
  <c r="K12" i="1"/>
  <c r="N28" i="1"/>
  <c r="N14" i="1"/>
  <c r="N12" i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<sst xmlns="http://schemas.openxmlformats.org/spreadsheetml/2006/main" count="29" uniqueCount="26">
  <si>
    <t xml:space="preserve">Explanation of variances 2025/26 – pro forma </t>
  </si>
  <si>
    <t xml:space="preserve">Name of smaller authority: 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</si>
  <si>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</si>
  <si>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</si>
  <si>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>Please ensure variance explanations are quantified to reduce the variance excluding stated items below the 15% / £500 / £100,000 threshold</t>
  </si>
  <si>
    <t>Variance</t>
  </si>
  <si>
    <t>Explanation Required?</t>
  </si>
  <si>
    <t>DO NOT OVERWRITE THE BOXES HIGHLIGHTED IN RED/GREEN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</si>
  <si>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</si>
  <si>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£</t>
  </si>
  <si>
    <t>%</t>
  </si>
  <si>
    <t>Is &gt; 15%</t>
  </si>
  <si>
    <t>Is &gt; £100,000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</si>
  <si>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</si>
  <si>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</si>
  <si>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</si>
  <si>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</si>
  <si>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</si>
  <si>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</si>
  <si>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</si>
  <si>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8 Total Cash and Short Term Investments</t>
  </si>
  <si>
    <t>9 Total Fixed Assets plus Other Long Term Investments and Assets</t>
  </si>
  <si>
    <t>10 Total Borrowings</t>
  </si>
  <si>
    <t>Mancetter Parish Council</t>
  </si>
  <si>
    <t>Less funerals took place. People opting for cremation &amp; scattering ashes. Purchase of pre selected plots stopped.</t>
  </si>
  <si>
    <t xml:space="preserve">Clerk increased working hours from 20 per week to 25. Also Nalc cost of living rise back dated to 1st April 2025.  Previous rate was £16.37 per hour which increased to £16.90 from 1 April 2025.  For financial year 2025-2026 the Employer NI Rates were increased to 15% from 13.8%.  However threshold payment was lowered to £5,000 from £9,100.  As Parish Councils are not eligible to claim for te employment allowance this increase could not be offset.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</si>
</sst>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C16" workbookViewId="0">
      <selection activeCell="A4" sqref="A4:H4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0" bestFit="1" customWidth="1"/>
    <col min="15" max="15" width="86" style="2" bestFit="1" customWidth="1"/>
    <col min="16" max="16384" width="9.140625" style="2"/>
  </cols>
  <sheetData>
    <row r="1" spans="1:15" ht="18" x14ac:dyDescent="0.2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7"/>
      <c r="M1" s="7"/>
    </row>
    <row r="2" spans="1:15" ht="15.75" x14ac:dyDescent="0.2">
      <c r="A2" s="21" t="s">
        <v>1</v>
      </c>
      <c r="B2" s="23"/>
      <c r="C2" s="12" t="s">
        <v>23</v>
      </c>
      <c r="D2" s="23"/>
      <c r="E2" s="23"/>
      <c r="F2" s="23"/>
      <c r="G2" s="23"/>
      <c r="H2" s="23"/>
      <c r="I2" s="23"/>
      <c r="J2" s="23"/>
      <c r="K2" s="23"/>
      <c r="L2" s="7"/>
      <c r="M2" s="7"/>
    </row>
    <row r="3" spans="1:15" x14ac:dyDescent="0.2">
      <c r="A3" s="1" t="s">
        <v>2</v>
      </c>
    </row>
    <row r="4" spans="1:15" ht="79.5" customHeight="1" x14ac:dyDescent="0.2">
      <c r="A4" s="24" t="s">
        <v>3</v>
      </c>
      <c r="B4" s="25"/>
      <c r="C4" s="25"/>
      <c r="D4" s="25"/>
      <c r="E4" s="25"/>
      <c r="F4" s="25"/>
      <c r="G4" s="25"/>
      <c r="H4" s="25"/>
    </row>
    <row r="5" spans="1:15" x14ac:dyDescent="0.2">
      <c r="A5" s="1" t="s">
        <v>4</v>
      </c>
    </row>
    <row r="6" spans="1:15" ht="15" x14ac:dyDescent="0.25">
      <c r="A6" s="15"/>
      <c r="D6" s="3"/>
      <c r="F6" s="3"/>
      <c r="O6" s="14"/>
    </row>
    <row r="7" spans="1:15" ht="58.5" x14ac:dyDescent="0.25">
      <c r="D7" s="16">
        <v>2026</v>
      </c>
      <c r="E7" s="14"/>
      <c r="F7" s="16">
        <v>2025</v>
      </c>
      <c r="G7" s="16" t="s">
        <v>5</v>
      </c>
      <c r="H7" s="16" t="s">
        <v>5</v>
      </c>
      <c r="I7" s="16"/>
      <c r="J7" s="16"/>
      <c r="K7" s="16"/>
      <c r="L7" s="29" t="s">
        <v>6</v>
      </c>
      <c r="M7" s="30"/>
      <c r="N7" s="18" t="s">
        <v>7</v>
      </c>
      <c r="O7" s="17" t="s">
        <v>8</v>
      </c>
    </row>
    <row r="8" spans="1:15" ht="15" x14ac:dyDescent="0.25">
      <c r="D8" s="16" t="s">
        <v>9</v>
      </c>
      <c r="E8" s="14"/>
      <c r="F8" s="16" t="s">
        <v>9</v>
      </c>
      <c r="G8" s="16" t="s">
        <v>9</v>
      </c>
      <c r="H8" s="16" t="s">
        <v>10</v>
      </c>
      <c r="I8" s="16"/>
      <c r="J8" s="16"/>
      <c r="K8" s="14"/>
      <c r="L8" s="16" t="s">
        <v>11</v>
      </c>
      <c r="M8" s="16" t="s">
        <v>12</v>
      </c>
      <c r="O8" s="10"/>
    </row>
    <row r="9" spans="1:15" ht="15" thickBot="1" x14ac:dyDescent="0.25">
      <c r="D9" s="3"/>
      <c r="E9" s="3"/>
      <c r="O9" s="10"/>
    </row>
    <row r="10" spans="1:15" ht="30" customHeight="1" thickBot="1" x14ac:dyDescent="0.25">
      <c r="A10" s="28" t="s">
        <v>13</v>
      </c>
      <c r="B10" s="28"/>
      <c r="C10" s="28"/>
      <c r="D10" s="6">
        <v>63425.36</v>
      </c>
      <c r="F10" s="6">
        <v>59352</v>
      </c>
      <c r="G10" s="4"/>
      <c r="N10" s="8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does not agree</v>
      </c>
      <c r="O10" s="11"/>
    </row>
    <row r="11" spans="1:15" ht="15" thickBot="1" x14ac:dyDescent="0.25">
      <c r="D11" s="4"/>
      <c r="F11" s="4"/>
      <c r="O11" s="10"/>
    </row>
    <row r="12" spans="1:15" ht="15" thickBot="1" x14ac:dyDescent="0.25">
      <c r="A12" s="31" t="s">
        <v>14</v>
      </c>
      <c r="B12" s="32"/>
      <c r="C12" s="33"/>
      <c r="D12" s="6">
        <v>37000</v>
      </c>
      <c r="F12" s="6">
        <v>35000</v>
      </c>
      <c r="G12" s="4">
        <f>D12-F12</f>
        <v>2000</v>
      </c>
      <c r="H12" s="5">
        <f>IF((D12&gt;F12),(D12-F12)/F12,IF(D12&lt;F12,-(D12-F12)/F12,IF(D12=F12,0)))</f>
        <v>5.7142857142857141E-2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8" t="str">
        <f>IF((L12="YES")*AND(I12+J12&lt;1),"Explanation not required, difference less than £500"," ")</f>
        <v xml:space="preserve"> </v>
      </c>
      <c r="O12" s="11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0"/>
    </row>
    <row r="14" spans="1:15" ht="34.5" customHeight="1" thickBot="1" x14ac:dyDescent="0.25">
      <c r="A14" s="26" t="s">
        <v>15</v>
      </c>
      <c r="B14" s="26"/>
      <c r="C14" s="26"/>
      <c r="D14" s="6">
        <v>12388.11</v>
      </c>
      <c r="F14" s="6">
        <v>20710</v>
      </c>
      <c r="G14" s="4">
        <f>D14-F14</f>
        <v>-8321.89</v>
      </c>
      <c r="H14" s="5">
        <f>IF((D14&gt;F14),(D14-F14)/F14,IF(D14&lt;F14,-(D14-F14)/F14,IF(D14=F14,0)))</f>
        <v>0.40182955094157408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8" t="str">
        <f>IF((L14="YES")*AND(I14+J14&lt;1),"Explanation not required, difference less than £500"," ")</f>
        <v xml:space="preserve"> </v>
      </c>
      <c r="O14" s="11" t="s">
        <v>24</v>
      </c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0"/>
    </row>
    <row r="16" spans="1:15" ht="87.75" customHeight="1" thickBot="1" x14ac:dyDescent="0.25">
      <c r="A16" s="26" t="s">
        <v>16</v>
      </c>
      <c r="B16" s="26"/>
      <c r="C16" s="26"/>
      <c r="D16" s="6">
        <v>29411.78</v>
      </c>
      <c r="F16" s="6">
        <v>24566</v>
      </c>
      <c r="G16" s="4">
        <f>D16-F16</f>
        <v>4845.7799999999988</v>
      </c>
      <c r="H16" s="5">
        <f>IF((D16&gt;F16),(D16-F16)/F16,IF(D16&lt;F16,-(D16-F16)/F16,IF(D16=F16,0)))</f>
        <v>0.19725555646014811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8" t="str">
        <f>IF((L16="YES")*AND(I16+J16&lt;1),"Explanation not required, difference less than £500"," ")</f>
        <v xml:space="preserve"> </v>
      </c>
      <c r="O16" s="11" t="s">
        <v>25</v>
      </c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0"/>
    </row>
    <row r="18" spans="1:23" ht="15" thickBot="1" x14ac:dyDescent="0.25">
      <c r="A18" s="26" t="s">
        <v>17</v>
      </c>
      <c r="B18" s="26"/>
      <c r="C18" s="26"/>
      <c r="D18" s="6">
        <v>0</v>
      </c>
      <c r="F18" s="6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8" t="str">
        <f>IF((L18="YES")*AND(I18+J18&lt;1),"Explanation not required, difference less than £500"," ")</f>
        <v xml:space="preserve"> </v>
      </c>
      <c r="O18" s="11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0"/>
    </row>
    <row r="20" spans="1:23" ht="15" thickBot="1" x14ac:dyDescent="0.25">
      <c r="A20" s="26" t="s">
        <v>18</v>
      </c>
      <c r="B20" s="26"/>
      <c r="C20" s="26"/>
      <c r="D20" s="6">
        <v>25854</v>
      </c>
      <c r="F20" s="6">
        <v>27071</v>
      </c>
      <c r="G20" s="4">
        <f>D20-F20</f>
        <v>-1217</v>
      </c>
      <c r="H20" s="5">
        <f>IF((D20&gt;F20),(D20-F20)/F20,IF(D20&lt;F20,-(D20-F20)/F20,IF(D20=F20,0)))</f>
        <v>4.4955856820952309E-2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8" t="str">
        <f>IF((L20="YES")*AND(I20+J20&lt;1),"Explanation not required, difference less than £500"," ")</f>
        <v xml:space="preserve"> </v>
      </c>
      <c r="O20" s="11"/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0"/>
    </row>
    <row r="22" spans="1:23" ht="15" thickBot="1" x14ac:dyDescent="0.25">
      <c r="A22" s="22" t="s">
        <v>19</v>
      </c>
      <c r="D22" s="19">
        <f>D10+D12+D14-D16-D18-D20</f>
        <v>57547.69</v>
      </c>
      <c r="F22" s="19">
        <f>F10+F12+F14-F16-F18-F20</f>
        <v>63425</v>
      </c>
      <c r="G22" s="4">
        <f>D22-F22</f>
        <v>-5877.3099999999977</v>
      </c>
      <c r="H22" s="5">
        <f>IF((D22&gt;F22),(D22-F22)/F22,IF(D22&lt;F22,-(D22-F22)/F22,IF(D22=F22,0)))</f>
        <v>9.2665510445407925E-2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8" t="str">
        <f>IF((L22="YES")*AND(I22+J22&lt;1),"Explanation not required, difference less than £500"," ")</f>
        <v xml:space="preserve"> </v>
      </c>
      <c r="O22" s="11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0"/>
    </row>
    <row r="24" spans="1:23" ht="15" thickBot="1" x14ac:dyDescent="0.25">
      <c r="A24" s="26" t="s">
        <v>20</v>
      </c>
      <c r="B24" s="26"/>
      <c r="C24" s="26"/>
      <c r="D24" s="6">
        <v>57548</v>
      </c>
      <c r="F24" s="6">
        <v>63425</v>
      </c>
      <c r="G24" s="4">
        <f>D24-F24</f>
        <v>-5877</v>
      </c>
      <c r="H24" s="5">
        <f>IF((D24&gt;F24),(D24-F24)/F24,IF(D24&lt;F24,-(D24-F24)/F24,IF(D24=F24,0)))</f>
        <v>9.2660622782814353E-2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8" t="str">
        <f>IF((L24="YES")*AND(I24+J24&lt;1),"Explanation not required, difference less than £500"," ")</f>
        <v xml:space="preserve"> </v>
      </c>
      <c r="O24" s="11"/>
    </row>
    <row r="25" spans="1:23" x14ac:dyDescent="0.2">
      <c r="D25" s="4"/>
      <c r="F25" s="4"/>
      <c r="G25" s="4"/>
      <c r="H25" s="5"/>
      <c r="K25" s="3"/>
      <c r="L25" s="3"/>
      <c r="M25" s="3"/>
      <c r="O25" s="10"/>
    </row>
    <row r="26" spans="1:23" x14ac:dyDescent="0.2">
      <c r="A26" s="26" t="s">
        <v>21</v>
      </c>
      <c r="B26" s="26"/>
      <c r="C26" s="26"/>
      <c r="D26" s="6">
        <v>37165</v>
      </c>
      <c r="F26" s="6">
        <v>37165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8" t="str">
        <f>IF((L26="YES")*AND(I26+J26&lt;1),"Explanation not required, difference less than £500"," ")</f>
        <v xml:space="preserve"> </v>
      </c>
      <c r="O26" s="11"/>
    </row>
    <row r="27" spans="1:23" x14ac:dyDescent="0.2">
      <c r="D27" s="4"/>
      <c r="F27" s="4"/>
      <c r="G27" s="4"/>
      <c r="H27" s="5"/>
      <c r="K27" s="3"/>
      <c r="L27" s="3"/>
      <c r="M27" s="3"/>
      <c r="O27" s="10"/>
    </row>
    <row r="28" spans="1:23" x14ac:dyDescent="0.2">
      <c r="A28" s="26" t="s">
        <v>22</v>
      </c>
      <c r="B28" s="26"/>
      <c r="C28" s="26"/>
      <c r="D28" s="6">
        <v>0</v>
      </c>
      <c r="F28" s="6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8" t="str">
        <f>IF((L28="YES")*AND(I28+J28&lt;1),"Explanation not required, difference less than £500"," ")</f>
        <v xml:space="preserve"> </v>
      </c>
      <c r="O28" s="11"/>
    </row>
    <row r="29" spans="1:23" x14ac:dyDescent="0.2">
      <c r="H29" s="5"/>
      <c r="K29" s="3"/>
      <c r="L29" s="3"/>
      <c r="M29" s="3"/>
      <c r="O29" s="10"/>
    </row>
    <row r="30" spans="1:23" ht="15" x14ac:dyDescent="0.25">
      <c r="C30" s="9"/>
    </row>
    <row r="31" spans="1:23" ht="15" customHeight="1" x14ac:dyDescent="0.2">
      <c r="P31" s="13"/>
      <c r="Q31" s="13"/>
      <c r="R31" s="13"/>
      <c r="S31" s="13"/>
      <c r="T31" s="13"/>
      <c r="U31" s="13"/>
      <c r="V31" s="13"/>
      <c r="W31" s="13"/>
    </row>
    <row r="32" spans="1:23" ht="18" x14ac:dyDescent="0.25">
      <c r="C32" s="20"/>
      <c r="O32" s="13"/>
      <c r="P32" s="13"/>
      <c r="Q32" s="13"/>
      <c r="R32" s="13"/>
      <c r="S32" s="13"/>
      <c r="T32" s="13"/>
      <c r="U32" s="13"/>
      <c r="V32" s="13"/>
      <c r="W32" s="13"/>
    </row>
    <row r="34" spans="3:3" ht="18" x14ac:dyDescent="0.25">
      <c r="C34" s="20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3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Manager/>
  <Company>Littlejohn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Jo-Anne Ambrose</cp:lastModifiedBy>
  <cp:revision/>
  <dcterms:created xsi:type="dcterms:W3CDTF">2012-07-11T10:01:28Z</dcterms:created>
  <dcterms:modified xsi:type="dcterms:W3CDTF">2026-06-30T12:00:49Z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